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uals\"/>
    </mc:Choice>
  </mc:AlternateContent>
  <xr:revisionPtr revIDLastSave="0" documentId="8_{A046A1A5-5300-4362-8600-C34BEE9FD5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4" r:id="rId2"/>
    <sheet name="Sheet3" sheetId="3" r:id="rId3"/>
  </sheets>
  <definedNames>
    <definedName name="_xlnm.Print_Area" localSheetId="0">Sheet1!$A$1:$M$34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2" l="1"/>
  <c r="B19" i="2"/>
  <c r="B23" i="2" l="1"/>
  <c r="B25" i="2" l="1"/>
  <c r="B27" i="2" s="1"/>
  <c r="B29" i="2" l="1"/>
  <c r="B30" i="2" s="1"/>
</calcChain>
</file>

<file path=xl/sharedStrings.xml><?xml version="1.0" encoding="utf-8"?>
<sst xmlns="http://schemas.openxmlformats.org/spreadsheetml/2006/main" count="51" uniqueCount="51">
  <si>
    <t xml:space="preserve">Contractors </t>
  </si>
  <si>
    <t>Council</t>
  </si>
  <si>
    <t xml:space="preserve">Polo </t>
  </si>
  <si>
    <t xml:space="preserve">Racecourse </t>
  </si>
  <si>
    <t xml:space="preserve">Rugby </t>
  </si>
  <si>
    <t xml:space="preserve">University </t>
  </si>
  <si>
    <t xml:space="preserve">Total End Users </t>
  </si>
  <si>
    <t>Qty machines per customer</t>
  </si>
  <si>
    <t>Renewal years cycle</t>
  </si>
  <si>
    <t>Key</t>
  </si>
  <si>
    <t>adjustable fields</t>
  </si>
  <si>
    <t>average period from purchase to replacement</t>
  </si>
  <si>
    <t>Notes</t>
  </si>
  <si>
    <t>Machines replaced per year</t>
  </si>
  <si>
    <t>Market share%</t>
  </si>
  <si>
    <t>Football</t>
  </si>
  <si>
    <t>Turf growers</t>
  </si>
  <si>
    <t xml:space="preserve">Private Schools </t>
  </si>
  <si>
    <t>Golf courses</t>
  </si>
  <si>
    <t>STC-180-SW</t>
  </si>
  <si>
    <t>CRX-320</t>
  </si>
  <si>
    <t>RMX-240</t>
  </si>
  <si>
    <t>RMX-500</t>
  </si>
  <si>
    <t>Caravan park</t>
  </si>
  <si>
    <t>Leisure</t>
  </si>
  <si>
    <t>FRX-150</t>
  </si>
  <si>
    <t>Model</t>
  </si>
  <si>
    <t>Dealer name</t>
  </si>
  <si>
    <t># Prime End Users within the territory</t>
  </si>
  <si>
    <t>Other</t>
  </si>
  <si>
    <t>Average machine value</t>
  </si>
  <si>
    <t>Average machine value £</t>
  </si>
  <si>
    <t>dealer net £</t>
  </si>
  <si>
    <t>Wessex Proline Sales Potential Calculator</t>
  </si>
  <si>
    <t>Total annual sales for the territory</t>
  </si>
  <si>
    <t>% Gross Profit on sales</t>
  </si>
  <si>
    <t>Annual sales potential £</t>
  </si>
  <si>
    <t xml:space="preserve">Annual Dealer Sales Potential </t>
  </si>
  <si>
    <t>Annual Dealer Purchases</t>
  </si>
  <si>
    <t>Average Dealer gross profit % made on Wessex product sales</t>
  </si>
  <si>
    <t>Total number of units replaced each year on average</t>
  </si>
  <si>
    <t>Wessex sample machines</t>
  </si>
  <si>
    <t>Average Qty of machines that customers operate that can be sourced from Wessex - mowers/collectors/flails etc</t>
  </si>
  <si>
    <t>% of the Annual Sales Potential likely to be secured by the dealer</t>
  </si>
  <si>
    <t>www.wessexintl.com</t>
  </si>
  <si>
    <t>Annual Dealer Sales Revenue</t>
  </si>
  <si>
    <t>Annual Dealer gross profit made</t>
  </si>
  <si>
    <t>Airport/Airfields</t>
  </si>
  <si>
    <t>Gross Profit £</t>
  </si>
  <si>
    <t>Dealer purchase cost based on product mix. See table</t>
  </si>
  <si>
    <t>[name]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</si>
</sst>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]#,##0;[Red]&quot;-&quot;[$£]#,##0"/>
    <numFmt numFmtId="165" formatCode="[$£-452]#,##0;[Red][$£-452]#,##0"/>
    <numFmt numFmtId="166" formatCode="_-&quot;£&quot;* #,##0_-;\-&quot;£&quot;* #,##0_-;_-&quot;£&quot;* &quot;-&quot;??_-;_-@_-"/>
    <numFmt numFmtId="167" formatCode="0.0%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sz val="9"/>
      <color rgb="FF00000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9" fontId="0" fillId="0" borderId="0" xfId="0" applyNumberFormat="1"/>
    <xf numFmtId="164" fontId="0" fillId="0" borderId="0" xfId="0" applyNumberFormat="1"/>
    <xf numFmtId="9" fontId="1" fillId="0" borderId="0" xfId="1"/>
    <xf numFmtId="1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3" borderId="4" xfId="0" applyFill="1" applyBorder="1"/>
    <xf numFmtId="0" fontId="0" fillId="3" borderId="5" xfId="0" applyFill="1" applyBorder="1"/>
    <xf numFmtId="1" fontId="0" fillId="0" borderId="5" xfId="0" applyNumberFormat="1" applyBorder="1"/>
    <xf numFmtId="164" fontId="0" fillId="3" borderId="5" xfId="0" applyNumberFormat="1" applyFill="1" applyBorder="1"/>
    <xf numFmtId="165" fontId="0" fillId="0" borderId="5" xfId="0" applyNumberFormat="1" applyBorder="1"/>
    <xf numFmtId="9" fontId="0" fillId="3" borderId="5" xfId="0" applyNumberFormat="1" applyFill="1" applyBorder="1"/>
    <xf numFmtId="164" fontId="0" fillId="2" borderId="6" xfId="0" applyNumberFormat="1" applyFill="1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0" fillId="0" borderId="2" xfId="0" applyFill="1" applyBorder="1"/>
    <xf numFmtId="0" fontId="0" fillId="0" borderId="0" xfId="0" applyFill="1" applyBorder="1"/>
    <xf numFmtId="0" fontId="2" fillId="0" borderId="2" xfId="0" applyFont="1" applyBorder="1"/>
    <xf numFmtId="0" fontId="0" fillId="0" borderId="13" xfId="0" applyBorder="1"/>
    <xf numFmtId="0" fontId="0" fillId="0" borderId="14" xfId="0" applyBorder="1"/>
    <xf numFmtId="0" fontId="2" fillId="4" borderId="15" xfId="0" applyFont="1" applyFill="1" applyBorder="1"/>
    <xf numFmtId="0" fontId="0" fillId="4" borderId="16" xfId="0" applyFill="1" applyBorder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0" fillId="0" borderId="2" xfId="0" applyBorder="1" applyAlignment="1">
      <alignment horizontal="left"/>
    </xf>
    <xf numFmtId="0" fontId="0" fillId="0" borderId="3" xfId="0" applyFill="1" applyBorder="1"/>
    <xf numFmtId="164" fontId="0" fillId="0" borderId="5" xfId="0" applyNumberFormat="1" applyFill="1" applyBorder="1"/>
    <xf numFmtId="0" fontId="2" fillId="0" borderId="12" xfId="0" applyFont="1" applyBorder="1" applyAlignment="1">
      <alignment horizontal="right"/>
    </xf>
    <xf numFmtId="0" fontId="6" fillId="0" borderId="0" xfId="2" applyFont="1"/>
    <xf numFmtId="167" fontId="0" fillId="3" borderId="17" xfId="0" applyNumberFormat="1" applyFill="1" applyBorder="1"/>
    <xf numFmtId="0" fontId="0" fillId="0" borderId="22" xfId="0" applyFill="1" applyBorder="1"/>
    <xf numFmtId="164" fontId="0" fillId="5" borderId="23" xfId="0" applyNumberFormat="1" applyFill="1" applyBorder="1"/>
    <xf numFmtId="166" fontId="0" fillId="3" borderId="12" xfId="0" applyNumberFormat="1" applyFill="1" applyBorder="1"/>
    <xf numFmtId="0" fontId="0" fillId="0" borderId="24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</cellXfs>
  <cellStyles count="3">
    <cellStyle name="Hyperlink" xfId="2" builtinId="8"/>
    <cellStyle name="Normal" xfId="0" builtinId="0" customBuiltin="1"/>
    <cellStyle name="Percent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95251</xdr:rowOff>
    </xdr:from>
    <xdr:to>
      <xdr:col>11</xdr:col>
      <xdr:colOff>482600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B28069-5DB3-48D5-96AC-320ABA255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95251"/>
          <a:ext cx="3228975" cy="701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sexint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B23" sqref="B23"/>
    </sheetView>
  </sheetViews>
  <sheetFormatPr defaultRowHeight="15" x14ac:dyDescent="0.25"/>
  <cols>
    <col min="1" max="1" width="26.28515625" customWidth="1"/>
    <col min="2" max="2" width="13.5703125" customWidth="1"/>
    <col min="3" max="3" width="3.7109375" customWidth="1"/>
    <col min="4" max="4" width="10.140625" bestFit="1" customWidth="1"/>
    <col min="11" max="11" width="9.140625" customWidth="1"/>
    <col min="12" max="12" width="9.5703125" customWidth="1"/>
  </cols>
  <sheetData>
    <row r="1" spans="1:9" ht="21.6" customHeight="1" x14ac:dyDescent="0.4">
      <c r="A1" s="28" t="s">
        <v>33</v>
      </c>
    </row>
    <row r="2" spans="1:9" ht="21" x14ac:dyDescent="0.35">
      <c r="A2" s="8" t="s">
        <v>27</v>
      </c>
      <c r="B2" s="9" t="s">
        <v>50</v>
      </c>
    </row>
    <row r="3" spans="1:9" ht="7.5" customHeight="1" thickBot="1" x14ac:dyDescent="0.4">
      <c r="B3" s="9"/>
    </row>
    <row r="4" spans="1:9" x14ac:dyDescent="0.25">
      <c r="A4" s="26" t="s">
        <v>28</v>
      </c>
      <c r="B4" s="27"/>
      <c r="D4" s="42" t="s">
        <v>12</v>
      </c>
      <c r="E4" s="42"/>
      <c r="F4" s="42"/>
    </row>
    <row r="5" spans="1:9" x14ac:dyDescent="0.25">
      <c r="A5" s="7" t="s">
        <v>47</v>
      </c>
      <c r="B5" s="19">
        <v>11</v>
      </c>
      <c r="I5" s="37" t="s">
        <v>44</v>
      </c>
    </row>
    <row r="6" spans="1:9" x14ac:dyDescent="0.25">
      <c r="A6" s="7" t="s">
        <v>23</v>
      </c>
      <c r="B6" s="19">
        <v>23</v>
      </c>
    </row>
    <row r="7" spans="1:9" x14ac:dyDescent="0.25">
      <c r="A7" s="7" t="s">
        <v>0</v>
      </c>
      <c r="B7" s="19">
        <v>34</v>
      </c>
    </row>
    <row r="8" spans="1:9" x14ac:dyDescent="0.25">
      <c r="A8" s="7" t="s">
        <v>1</v>
      </c>
      <c r="B8" s="19">
        <v>87</v>
      </c>
    </row>
    <row r="9" spans="1:9" x14ac:dyDescent="0.25">
      <c r="A9" s="7" t="s">
        <v>15</v>
      </c>
      <c r="B9" s="19">
        <v>30</v>
      </c>
    </row>
    <row r="10" spans="1:9" x14ac:dyDescent="0.25">
      <c r="A10" s="7" t="s">
        <v>18</v>
      </c>
      <c r="B10" s="19">
        <v>450</v>
      </c>
    </row>
    <row r="11" spans="1:9" x14ac:dyDescent="0.25">
      <c r="A11" s="7" t="s">
        <v>24</v>
      </c>
      <c r="B11" s="19">
        <v>12</v>
      </c>
    </row>
    <row r="12" spans="1:9" x14ac:dyDescent="0.25">
      <c r="A12" s="7" t="s">
        <v>2</v>
      </c>
      <c r="B12" s="19">
        <v>4</v>
      </c>
    </row>
    <row r="13" spans="1:9" x14ac:dyDescent="0.25">
      <c r="A13" s="7" t="s">
        <v>3</v>
      </c>
      <c r="B13" s="19">
        <v>5</v>
      </c>
    </row>
    <row r="14" spans="1:9" x14ac:dyDescent="0.25">
      <c r="A14" s="7" t="s">
        <v>4</v>
      </c>
      <c r="B14" s="19">
        <v>28</v>
      </c>
    </row>
    <row r="15" spans="1:9" x14ac:dyDescent="0.25">
      <c r="A15" s="7" t="s">
        <v>17</v>
      </c>
      <c r="B15" s="19">
        <v>263</v>
      </c>
    </row>
    <row r="16" spans="1:9" x14ac:dyDescent="0.25">
      <c r="A16" s="7" t="s">
        <v>16</v>
      </c>
      <c r="B16" s="19">
        <v>8</v>
      </c>
    </row>
    <row r="17" spans="1:12" x14ac:dyDescent="0.25">
      <c r="A17" s="7" t="s">
        <v>5</v>
      </c>
      <c r="B17" s="19">
        <v>19</v>
      </c>
    </row>
    <row r="18" spans="1:12" x14ac:dyDescent="0.25">
      <c r="A18" s="7" t="s">
        <v>29</v>
      </c>
      <c r="B18" s="20"/>
    </row>
    <row r="19" spans="1:12" ht="15.75" thickBot="1" x14ac:dyDescent="0.3">
      <c r="A19" s="24" t="s">
        <v>6</v>
      </c>
      <c r="B19" s="25">
        <f>SUM(B5:B18)</f>
        <v>974</v>
      </c>
    </row>
    <row r="20" spans="1:12" ht="15.75" thickBot="1" x14ac:dyDescent="0.3">
      <c r="A20" s="10"/>
      <c r="B20" s="10"/>
    </row>
    <row r="21" spans="1:12" x14ac:dyDescent="0.25">
      <c r="A21" s="6" t="s">
        <v>8</v>
      </c>
      <c r="B21" s="11">
        <v>6</v>
      </c>
      <c r="D21" s="29" t="s">
        <v>11</v>
      </c>
      <c r="E21" s="29"/>
    </row>
    <row r="22" spans="1:12" x14ac:dyDescent="0.25">
      <c r="A22" s="7" t="s">
        <v>7</v>
      </c>
      <c r="B22" s="12">
        <v>5</v>
      </c>
      <c r="D22" s="29" t="s">
        <v>42</v>
      </c>
      <c r="E22" s="29"/>
    </row>
    <row r="23" spans="1:12" ht="15.75" thickBot="1" x14ac:dyDescent="0.3">
      <c r="A23" s="7" t="s">
        <v>13</v>
      </c>
      <c r="B23" s="13">
        <f>(B19/B21)*B22</f>
        <v>811.66666666666674</v>
      </c>
      <c r="C23" s="4"/>
      <c r="D23" s="30" t="s">
        <v>40</v>
      </c>
      <c r="E23" s="29"/>
    </row>
    <row r="24" spans="1:12" x14ac:dyDescent="0.25">
      <c r="A24" s="7" t="s">
        <v>30</v>
      </c>
      <c r="B24" s="14">
        <v>10000</v>
      </c>
      <c r="C24" s="2"/>
      <c r="D24" s="31" t="s">
        <v>49</v>
      </c>
      <c r="E24" s="29"/>
      <c r="J24" s="43" t="s">
        <v>41</v>
      </c>
      <c r="K24" s="44"/>
      <c r="L24" s="45"/>
    </row>
    <row r="25" spans="1:12" x14ac:dyDescent="0.25">
      <c r="A25" s="7" t="s">
        <v>36</v>
      </c>
      <c r="B25" s="15">
        <f>B23*B24</f>
        <v>8116666.666666667</v>
      </c>
      <c r="C25" s="5"/>
      <c r="D25" s="32" t="s">
        <v>34</v>
      </c>
      <c r="E25" s="29"/>
      <c r="J25" s="23" t="s">
        <v>26</v>
      </c>
      <c r="K25" s="10"/>
      <c r="L25" s="36" t="s">
        <v>32</v>
      </c>
    </row>
    <row r="26" spans="1:12" x14ac:dyDescent="0.25">
      <c r="A26" s="7" t="s">
        <v>14</v>
      </c>
      <c r="B26" s="16">
        <v>0.5</v>
      </c>
      <c r="C26" s="1"/>
      <c r="D26" s="29" t="s">
        <v>43</v>
      </c>
      <c r="E26" s="29"/>
      <c r="J26" s="7" t="s">
        <v>19</v>
      </c>
      <c r="K26" s="10"/>
      <c r="L26" s="41">
        <v>6300</v>
      </c>
    </row>
    <row r="27" spans="1:12" x14ac:dyDescent="0.25">
      <c r="A27" s="33" t="s">
        <v>38</v>
      </c>
      <c r="B27" s="35">
        <f>B25*B26</f>
        <v>4058333.3333333335</v>
      </c>
      <c r="C27" s="1"/>
      <c r="D27" s="29"/>
      <c r="E27" s="29"/>
      <c r="J27" s="21" t="s">
        <v>20</v>
      </c>
      <c r="K27" s="22"/>
      <c r="L27" s="41">
        <v>13200</v>
      </c>
    </row>
    <row r="28" spans="1:12" x14ac:dyDescent="0.25">
      <c r="A28" s="21" t="s">
        <v>35</v>
      </c>
      <c r="B28" s="38">
        <v>0.3</v>
      </c>
      <c r="C28" s="1"/>
      <c r="D28" s="29" t="s">
        <v>39</v>
      </c>
      <c r="E28" s="29"/>
      <c r="J28" s="7" t="s">
        <v>21</v>
      </c>
      <c r="K28" s="10"/>
      <c r="L28" s="41">
        <v>9500</v>
      </c>
    </row>
    <row r="29" spans="1:12" x14ac:dyDescent="0.25">
      <c r="A29" s="39" t="s">
        <v>37</v>
      </c>
      <c r="B29" s="40">
        <f>SUM(B27)/(1-(B28))</f>
        <v>5797619.0476190485</v>
      </c>
      <c r="C29" s="2"/>
      <c r="D29" s="29" t="s">
        <v>45</v>
      </c>
      <c r="E29" s="29"/>
      <c r="J29" s="7" t="s">
        <v>22</v>
      </c>
      <c r="K29" s="10"/>
      <c r="L29" s="41">
        <v>20600</v>
      </c>
    </row>
    <row r="30" spans="1:12" ht="15.75" thickBot="1" x14ac:dyDescent="0.3">
      <c r="A30" s="34" t="s">
        <v>48</v>
      </c>
      <c r="B30" s="17">
        <f>B29-B27</f>
        <v>1739285.714285715</v>
      </c>
      <c r="C30" s="1"/>
      <c r="D30" s="29" t="s">
        <v>46</v>
      </c>
      <c r="E30" s="29"/>
      <c r="J30" s="7" t="s">
        <v>25</v>
      </c>
      <c r="K30" s="10"/>
      <c r="L30" s="41">
        <v>3700</v>
      </c>
    </row>
    <row r="31" spans="1:12" ht="14.45" customHeight="1" x14ac:dyDescent="0.25">
      <c r="B31" s="3"/>
      <c r="D31" s="29"/>
      <c r="E31" s="29"/>
      <c r="J31" s="46" t="s">
        <v>31</v>
      </c>
      <c r="K31" s="47"/>
      <c r="L31" s="50">
        <f>AVERAGE(L26:L30)</f>
        <v>10660</v>
      </c>
    </row>
    <row r="32" spans="1:12" ht="15.75" thickBot="1" x14ac:dyDescent="0.3">
      <c r="A32" s="8" t="s">
        <v>9</v>
      </c>
      <c r="J32" s="48"/>
      <c r="K32" s="49"/>
      <c r="L32" s="51"/>
    </row>
    <row r="33" spans="1:2" x14ac:dyDescent="0.25">
      <c r="A33" t="s">
        <v>10</v>
      </c>
      <c r="B33" s="18"/>
    </row>
  </sheetData>
  <mergeCells count="3">
    <mergeCell ref="J24:L24"/>
    <mergeCell ref="J31:K32"/>
    <mergeCell ref="L31:L32"/>
  </mergeCells>
  <hyperlinks>
    <hyperlink ref="I5" r:id="rId1" xr:uid="{6740D5C1-F59B-4053-BDC7-FA633C6624E8}"/>
  </hyperlinks>
  <pageMargins left="0.70866141732283472" right="0.70866141732283472" top="0.74803149606299213" bottom="0.74803149606299213" header="0.31496062992125984" footer="0.31496062992125984"/>
  <pageSetup paperSize="9" scale="96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Browning</dc:creator>
  <cp:lastModifiedBy>pete Farndell</cp:lastModifiedBy>
  <cp:lastPrinted>2020-04-08T11:44:32Z</cp:lastPrinted>
  <dcterms:created xsi:type="dcterms:W3CDTF">2018-10-17T19:14:53Z</dcterms:created>
  <dcterms:modified xsi:type="dcterms:W3CDTF">2020-04-08T12:35:31Z</dcterms:modified>
</cp:coreProperties>
</file>